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2809\Downloads\"/>
    </mc:Choice>
  </mc:AlternateContent>
  <xr:revisionPtr revIDLastSave="0" documentId="13_ncr:1_{8A55FC2C-8376-464A-A533-30B4EDBEBC4F}" xr6:coauthVersionLast="47" xr6:coauthVersionMax="47" xr10:uidLastSave="{00000000-0000-0000-0000-000000000000}"/>
  <bookViews>
    <workbookView xWindow="16080" yWindow="-120" windowWidth="29040" windowHeight="15840" xr2:uid="{EE92CF98-81F3-4DF7-973F-314E48801DF6}"/>
  </bookViews>
  <sheets>
    <sheet name="Bilan 2024 (2023)" sheetId="1" r:id="rId1"/>
    <sheet name="Comptes de résultats 2024 (2023" sheetId="2" r:id="rId2"/>
  </sheets>
  <definedNames>
    <definedName name="adh_2007">#REF!</definedName>
    <definedName name="_xlnm.Print_Area" localSheetId="0">'Bilan 2024 (2023)'!$A$1:$N$32</definedName>
    <definedName name="_xlnm.Print_Area" localSheetId="1">'Comptes de résultats 2024 (2023'!$A$1:$P$38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G35" i="2"/>
  <c r="F35" i="2"/>
  <c r="E35" i="2"/>
  <c r="O14" i="2"/>
  <c r="O35" i="2" s="1"/>
  <c r="M14" i="2"/>
  <c r="M35" i="2" s="1"/>
  <c r="M37" i="2" s="1"/>
  <c r="M25" i="1"/>
  <c r="L25" i="1"/>
  <c r="F25" i="1"/>
  <c r="E25" i="1"/>
  <c r="F20" i="1"/>
  <c r="E20" i="1"/>
  <c r="M16" i="1"/>
  <c r="L16" i="1"/>
  <c r="F8" i="1"/>
  <c r="E8" i="1"/>
  <c r="E29" i="1" l="1"/>
  <c r="F29" i="1"/>
  <c r="O37" i="2"/>
  <c r="N37" i="2"/>
  <c r="M8" i="1" l="1"/>
  <c r="M29" i="1" l="1"/>
  <c r="M34" i="1" s="1"/>
  <c r="L12" i="1"/>
  <c r="L8" i="1" s="1"/>
  <c r="L29" i="1" s="1"/>
  <c r="L34" i="1" s="1"/>
</calcChain>
</file>

<file path=xl/sharedStrings.xml><?xml version="1.0" encoding="utf-8"?>
<sst xmlns="http://schemas.openxmlformats.org/spreadsheetml/2006/main" count="71" uniqueCount="68">
  <si>
    <t>Actif</t>
  </si>
  <si>
    <t>Passif</t>
  </si>
  <si>
    <t>Actif immobilisé</t>
  </si>
  <si>
    <t>Fonds propres</t>
  </si>
  <si>
    <t>Actif incorporel</t>
  </si>
  <si>
    <t>Fonds syndicaux sans droit de reprise</t>
  </si>
  <si>
    <t>Actif corporel (net)</t>
  </si>
  <si>
    <t>Ecart de réévaluation</t>
  </si>
  <si>
    <t>Actif financier</t>
  </si>
  <si>
    <t>Réserves</t>
  </si>
  <si>
    <t>Report à nouveau</t>
  </si>
  <si>
    <t>Résultat</t>
  </si>
  <si>
    <t>Autres fonds syndicaux</t>
  </si>
  <si>
    <t>Actif circulant</t>
  </si>
  <si>
    <t>Provisions</t>
  </si>
  <si>
    <t>Stock &amp; fournitures</t>
  </si>
  <si>
    <t xml:space="preserve">Charges à répartir sur plusieurs exercices </t>
  </si>
  <si>
    <t>Créances</t>
  </si>
  <si>
    <t>Disponibilités</t>
  </si>
  <si>
    <t>Dettes</t>
  </si>
  <si>
    <t>Banque</t>
  </si>
  <si>
    <t>Emprunts et dettes auprès d'ets. crédit</t>
  </si>
  <si>
    <t>Caisse</t>
  </si>
  <si>
    <t>Dettes financières</t>
  </si>
  <si>
    <t>Dettes diverses</t>
  </si>
  <si>
    <t xml:space="preserve">Comptes de régularisation </t>
  </si>
  <si>
    <t>Compte de régularisation</t>
  </si>
  <si>
    <t>Total Actif</t>
  </si>
  <si>
    <t>Total Passif</t>
  </si>
  <si>
    <t>Comptes de charges</t>
  </si>
  <si>
    <t xml:space="preserve"> budget prev</t>
  </si>
  <si>
    <t>Comptes de produits</t>
  </si>
  <si>
    <t>Petit matériel</t>
  </si>
  <si>
    <t>Etudes et recherches</t>
  </si>
  <si>
    <t>Documentation générale</t>
  </si>
  <si>
    <t>Subventions d'exploitation</t>
  </si>
  <si>
    <t>Documentation technique</t>
  </si>
  <si>
    <t>Frais de colloques, séminaires, conférence</t>
  </si>
  <si>
    <t>Cotisations brutes</t>
  </si>
  <si>
    <t>- dont cotisation nationale</t>
  </si>
  <si>
    <t>honoraires</t>
  </si>
  <si>
    <t>- dont cotisation Fédération Banques &amp; Assurances</t>
  </si>
  <si>
    <t>Frais d'actes et de contentieux</t>
  </si>
  <si>
    <t xml:space="preserve">Cotisations nettes </t>
  </si>
  <si>
    <t>Divers (formation,…)</t>
  </si>
  <si>
    <t>Autres produits financiers</t>
  </si>
  <si>
    <t>Annonces et insertions</t>
  </si>
  <si>
    <t>Cadeaux</t>
  </si>
  <si>
    <t>Libéralités reçues</t>
  </si>
  <si>
    <t>Publications (communication,….)</t>
  </si>
  <si>
    <t>Subventions d'équilibre</t>
  </si>
  <si>
    <t>Divers</t>
  </si>
  <si>
    <t>Autres produits exceptionnels</t>
  </si>
  <si>
    <t>Voyages et déplacements</t>
  </si>
  <si>
    <t>Missions</t>
  </si>
  <si>
    <t>Réceptions</t>
  </si>
  <si>
    <t>Divers (permanences)</t>
  </si>
  <si>
    <t>Frais de courrier</t>
  </si>
  <si>
    <t>Frais sur titres</t>
  </si>
  <si>
    <t>Commissions sur frais d'emprunts</t>
  </si>
  <si>
    <t>Autres frais et commissions sur prestations de services</t>
  </si>
  <si>
    <t>Amortissement</t>
  </si>
  <si>
    <t>Total Charges</t>
  </si>
  <si>
    <t>Total Produits</t>
  </si>
  <si>
    <t>Résultat de l'exercice</t>
  </si>
  <si>
    <t>DON = 6238</t>
  </si>
  <si>
    <t>UNSA BPCE FILIALES -  Bilan 2024 (2023)</t>
  </si>
  <si>
    <t>UNSA BPCE FILIALES - Comptes de Résultats 2024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</si>
</sst>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/mm/yy;@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23"/>
      <name val="Calibri"/>
      <family val="2"/>
    </font>
    <font>
      <b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4"/>
      <color indexed="8"/>
      <name val="Calibri"/>
      <family val="2"/>
    </font>
    <font>
      <b/>
      <sz val="11"/>
      <color theme="0"/>
      <name val="Calibri"/>
      <family val="2"/>
    </font>
    <font>
      <b/>
      <sz val="16"/>
      <color indexed="8"/>
      <name val="Calibri"/>
      <family val="2"/>
    </font>
    <font>
      <b/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26"/>
      <color rgb="FF7030A0"/>
      <name val="Calibri"/>
      <family val="2"/>
    </font>
    <font>
      <b/>
      <sz val="14"/>
      <color theme="1"/>
      <name val="Calibri"/>
      <family val="2"/>
    </font>
    <font>
      <b/>
      <i/>
      <sz val="16"/>
      <color theme="5" tint="-0.249977111117893"/>
      <name val="Calibri"/>
      <family val="2"/>
    </font>
    <font>
      <b/>
      <sz val="12"/>
      <color indexed="8"/>
      <name val="Calibri"/>
      <family val="2"/>
    </font>
    <font>
      <b/>
      <i/>
      <sz val="12"/>
      <color theme="5" tint="-0.249977111117893"/>
      <name val="Calibri"/>
      <family val="2"/>
    </font>
    <font>
      <i/>
      <sz val="11"/>
      <color rgb="FF7030A0"/>
      <name val="Aptos Narrow"/>
      <family val="2"/>
      <scheme val="minor"/>
    </font>
    <font>
      <b/>
      <sz val="11"/>
      <color theme="5" tint="-0.249977111117893"/>
      <name val="Calibri"/>
      <family val="2"/>
    </font>
    <font>
      <b/>
      <i/>
      <sz val="11"/>
      <color rgb="FF7030A0"/>
      <name val="Calibri"/>
      <family val="2"/>
    </font>
    <font>
      <i/>
      <sz val="11"/>
      <color theme="5" tint="-0.249977111117893"/>
      <name val="Aptos Narrow"/>
      <family val="2"/>
      <scheme val="minor"/>
    </font>
    <font>
      <b/>
      <sz val="16"/>
      <color theme="0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5" tint="-0.249977111117893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0" borderId="0" xfId="0" applyFont="1"/>
    <xf numFmtId="4" fontId="0" fillId="2" borderId="0" xfId="0" applyNumberFormat="1" applyFill="1"/>
    <xf numFmtId="0" fontId="7" fillId="2" borderId="0" xfId="0" applyFont="1" applyFill="1"/>
    <xf numFmtId="16" fontId="8" fillId="2" borderId="0" xfId="0" applyNumberFormat="1" applyFont="1" applyFill="1"/>
    <xf numFmtId="0" fontId="7" fillId="0" borderId="0" xfId="0" applyFont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3" fillId="3" borderId="0" xfId="0" applyFont="1" applyFill="1"/>
    <xf numFmtId="44" fontId="4" fillId="3" borderId="0" xfId="0" applyNumberFormat="1" applyFont="1" applyFill="1"/>
    <xf numFmtId="44" fontId="0" fillId="2" borderId="0" xfId="0" applyNumberFormat="1" applyFill="1"/>
    <xf numFmtId="44" fontId="12" fillId="2" borderId="0" xfId="0" applyNumberFormat="1" applyFont="1" applyFill="1"/>
    <xf numFmtId="44" fontId="0" fillId="0" borderId="0" xfId="0" applyNumberFormat="1"/>
    <xf numFmtId="44" fontId="9" fillId="2" borderId="0" xfId="0" applyNumberFormat="1" applyFont="1" applyFill="1"/>
    <xf numFmtId="44" fontId="6" fillId="2" borderId="0" xfId="0" applyNumberFormat="1" applyFont="1" applyFill="1"/>
    <xf numFmtId="0" fontId="14" fillId="3" borderId="0" xfId="0" applyFont="1" applyFill="1"/>
    <xf numFmtId="0" fontId="15" fillId="3" borderId="0" xfId="0" applyFont="1" applyFill="1"/>
    <xf numFmtId="44" fontId="2" fillId="3" borderId="0" xfId="0" applyNumberFormat="1" applyFont="1" applyFill="1"/>
    <xf numFmtId="44" fontId="16" fillId="3" borderId="0" xfId="0" applyNumberFormat="1" applyFont="1" applyFill="1"/>
    <xf numFmtId="44" fontId="0" fillId="3" borderId="0" xfId="0" applyNumberFormat="1" applyFill="1"/>
    <xf numFmtId="0" fontId="8" fillId="2" borderId="0" xfId="0" applyFont="1" applyFill="1"/>
    <xf numFmtId="0" fontId="6" fillId="2" borderId="0" xfId="0" applyFont="1" applyFill="1"/>
    <xf numFmtId="0" fontId="15" fillId="2" borderId="0" xfId="0" applyFont="1" applyFill="1"/>
    <xf numFmtId="44" fontId="3" fillId="2" borderId="0" xfId="0" applyNumberFormat="1" applyFont="1" applyFill="1"/>
    <xf numFmtId="0" fontId="17" fillId="2" borderId="0" xfId="0" applyFont="1" applyFill="1"/>
    <xf numFmtId="0" fontId="17" fillId="2" borderId="0" xfId="0" applyFont="1" applyFill="1" applyAlignment="1">
      <alignment horizontal="right"/>
    </xf>
    <xf numFmtId="44" fontId="11" fillId="2" borderId="0" xfId="0" applyNumberFormat="1" applyFont="1" applyFill="1"/>
    <xf numFmtId="0" fontId="3" fillId="2" borderId="0" xfId="0" applyFont="1" applyFill="1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18" fillId="0" borderId="0" xfId="0" applyNumberFormat="1" applyFont="1"/>
    <xf numFmtId="164" fontId="3" fillId="0" borderId="0" xfId="0" applyNumberFormat="1" applyFont="1"/>
    <xf numFmtId="0" fontId="0" fillId="2" borderId="0" xfId="0" applyFill="1" applyAlignment="1">
      <alignment horizontal="center"/>
    </xf>
    <xf numFmtId="0" fontId="19" fillId="2" borderId="0" xfId="0" applyFont="1" applyFill="1"/>
    <xf numFmtId="0" fontId="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165" fontId="21" fillId="2" borderId="0" xfId="0" applyNumberFormat="1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3" fillId="2" borderId="0" xfId="0" applyNumberFormat="1" applyFont="1" applyFill="1" applyAlignment="1">
      <alignment horizontal="center"/>
    </xf>
    <xf numFmtId="1" fontId="24" fillId="2" borderId="0" xfId="0" applyNumberFormat="1" applyFont="1" applyFill="1" applyAlignment="1">
      <alignment horizontal="center"/>
    </xf>
    <xf numFmtId="44" fontId="25" fillId="2" borderId="0" xfId="0" applyNumberFormat="1" applyFont="1" applyFill="1"/>
    <xf numFmtId="1" fontId="26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44" fontId="28" fillId="2" borderId="0" xfId="0" applyNumberFormat="1" applyFont="1" applyFill="1"/>
    <xf numFmtId="0" fontId="0" fillId="2" borderId="0" xfId="0" quotePrefix="1" applyFill="1"/>
    <xf numFmtId="8" fontId="0" fillId="2" borderId="0" xfId="0" applyNumberFormat="1" applyFill="1"/>
    <xf numFmtId="0" fontId="17" fillId="3" borderId="0" xfId="0" applyFont="1" applyFill="1" applyAlignment="1">
      <alignment horizontal="right"/>
    </xf>
    <xf numFmtId="0" fontId="29" fillId="3" borderId="0" xfId="0" applyFont="1" applyFill="1" applyAlignment="1">
      <alignment horizontal="right"/>
    </xf>
    <xf numFmtId="44" fontId="30" fillId="4" borderId="0" xfId="0" applyNumberFormat="1" applyFont="1" applyFill="1"/>
    <xf numFmtId="0" fontId="17" fillId="0" borderId="0" xfId="0" applyFont="1"/>
    <xf numFmtId="44" fontId="17" fillId="0" borderId="0" xfId="0" applyNumberFormat="1" applyFont="1"/>
    <xf numFmtId="44" fontId="27" fillId="2" borderId="0" xfId="0" applyNumberFormat="1" applyFont="1" applyFill="1"/>
    <xf numFmtId="44" fontId="31" fillId="2" borderId="0" xfId="0" applyNumberFormat="1" applyFont="1" applyFill="1"/>
    <xf numFmtId="0" fontId="19" fillId="0" borderId="0" xfId="0" applyFont="1"/>
    <xf numFmtId="9" fontId="0" fillId="0" borderId="0" xfId="1" applyFont="1"/>
    <xf numFmtId="44" fontId="19" fillId="0" borderId="0" xfId="0" applyNumberFormat="1" applyFont="1"/>
    <xf numFmtId="0" fontId="19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0</xdr:rowOff>
    </xdr:from>
    <xdr:to>
      <xdr:col>3</xdr:col>
      <xdr:colOff>1259416</xdr:colOff>
      <xdr:row>3</xdr:row>
      <xdr:rowOff>31444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919811-3A7B-497A-93B7-966D14F9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0"/>
          <a:ext cx="821266" cy="818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1988344</xdr:colOff>
      <xdr:row>0</xdr:row>
      <xdr:rowOff>0</xdr:rowOff>
    </xdr:from>
    <xdr:to>
      <xdr:col>3</xdr:col>
      <xdr:colOff>2886868</xdr:colOff>
      <xdr:row>3</xdr:row>
      <xdr:rowOff>130927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B9696E-8683-414D-A4AA-5C575A0D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494" y="0"/>
          <a:ext cx="892174" cy="921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06ED-55EE-4F9D-901C-C85DBCAA02A1}">
  <sheetPr>
    <pageSetUpPr fitToPage="1"/>
  </sheetPr>
  <dimension ref="A1:R35"/>
  <sheetViews>
    <sheetView tabSelected="1" zoomScale="90" zoomScaleNormal="90" workbookViewId="0">
      <selection activeCell="R26" sqref="R26"/>
    </sheetView>
  </sheetViews>
  <sheetFormatPr baseColWidth="10" defaultRowHeight="15" x14ac:dyDescent="0.25"/>
  <cols>
    <col min="1" max="2" width="3.7109375" customWidth="1"/>
    <col min="3" max="3" width="10.7109375" customWidth="1"/>
    <col min="4" max="4" width="26.7109375" customWidth="1"/>
    <col min="5" max="6" width="13.85546875" customWidth="1"/>
    <col min="7" max="9" width="3.7109375" customWidth="1"/>
    <col min="10" max="10" width="10.7109375" customWidth="1"/>
    <col min="11" max="11" width="36.85546875" bestFit="1" customWidth="1"/>
    <col min="12" max="13" width="13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3.75" x14ac:dyDescent="0.5">
      <c r="A2" s="2"/>
      <c r="B2" s="2"/>
      <c r="C2" s="2"/>
      <c r="D2" s="2"/>
      <c r="E2" s="2" t="s">
        <v>66</v>
      </c>
      <c r="F2" s="2"/>
      <c r="G2" s="2"/>
      <c r="H2" s="2"/>
      <c r="I2" s="2"/>
      <c r="J2" s="2"/>
      <c r="K2" s="2"/>
      <c r="L2" s="2"/>
      <c r="M2" s="2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6.25" x14ac:dyDescent="0.4">
      <c r="A4" s="5"/>
      <c r="B4" s="5"/>
      <c r="C4" s="5" t="s">
        <v>0</v>
      </c>
      <c r="D4" s="5"/>
      <c r="E4" s="6"/>
      <c r="F4" s="6"/>
      <c r="G4" s="5"/>
      <c r="H4" s="5"/>
      <c r="I4" s="5"/>
      <c r="J4" s="5" t="s">
        <v>1</v>
      </c>
      <c r="K4" s="5"/>
      <c r="L4" s="6"/>
      <c r="M4" s="6"/>
      <c r="N4" s="1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"/>
    </row>
    <row r="6" spans="1:14" x14ac:dyDescent="0.25">
      <c r="A6" s="8"/>
      <c r="B6" s="8"/>
      <c r="C6" s="8"/>
      <c r="D6" s="8"/>
      <c r="E6" s="8">
        <v>2024</v>
      </c>
      <c r="F6" s="10">
        <v>2023</v>
      </c>
      <c r="G6" s="8"/>
      <c r="H6" s="8"/>
      <c r="I6" s="8"/>
      <c r="J6" s="8"/>
      <c r="K6" s="8"/>
      <c r="L6" s="8">
        <v>2024</v>
      </c>
      <c r="M6" s="10">
        <v>2023</v>
      </c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.75" x14ac:dyDescent="0.3">
      <c r="A8" s="1"/>
      <c r="B8" s="1"/>
      <c r="C8" s="11" t="s">
        <v>2</v>
      </c>
      <c r="D8" s="11"/>
      <c r="E8" s="12">
        <f t="shared" ref="E8:F8" si="0">SUM(E9:E11)</f>
        <v>214340.95</v>
      </c>
      <c r="F8" s="12">
        <f t="shared" si="0"/>
        <v>111860.21</v>
      </c>
      <c r="G8" s="1"/>
      <c r="H8" s="1"/>
      <c r="I8" s="1"/>
      <c r="J8" s="11" t="s">
        <v>3</v>
      </c>
      <c r="K8" s="11"/>
      <c r="L8" s="12">
        <f t="shared" ref="L8:M8" si="1">SUM(L9:L14)</f>
        <v>216199.52999999991</v>
      </c>
      <c r="M8" s="12">
        <f t="shared" si="1"/>
        <v>221349.44999999995</v>
      </c>
      <c r="N8" s="1"/>
    </row>
    <row r="9" spans="1:14" x14ac:dyDescent="0.25">
      <c r="A9" s="1"/>
      <c r="B9" s="1"/>
      <c r="C9" s="1"/>
      <c r="D9" s="1" t="s">
        <v>4</v>
      </c>
      <c r="E9" s="13"/>
      <c r="F9" s="13"/>
      <c r="G9" s="1"/>
      <c r="H9" s="1"/>
      <c r="I9" s="1"/>
      <c r="J9" s="1"/>
      <c r="K9" s="1" t="s">
        <v>5</v>
      </c>
      <c r="L9" s="1"/>
      <c r="M9" s="1"/>
      <c r="N9" s="1"/>
    </row>
    <row r="10" spans="1:14" x14ac:dyDescent="0.25">
      <c r="A10" s="1"/>
      <c r="B10" s="1"/>
      <c r="C10" s="1"/>
      <c r="D10" s="1" t="s">
        <v>6</v>
      </c>
      <c r="E10" s="13"/>
      <c r="F10" s="13"/>
      <c r="G10" s="1"/>
      <c r="H10" s="1"/>
      <c r="I10" s="1"/>
      <c r="J10" s="1"/>
      <c r="K10" s="1" t="s">
        <v>7</v>
      </c>
      <c r="L10" s="1"/>
      <c r="M10" s="1"/>
      <c r="N10" s="1"/>
    </row>
    <row r="11" spans="1:14" x14ac:dyDescent="0.25">
      <c r="A11" s="1"/>
      <c r="B11" s="1"/>
      <c r="C11" s="1"/>
      <c r="D11" s="1" t="s">
        <v>8</v>
      </c>
      <c r="E11" s="17">
        <v>214340.95</v>
      </c>
      <c r="F11" s="14">
        <v>111860.21</v>
      </c>
      <c r="G11" s="1"/>
      <c r="H11" s="1"/>
      <c r="I11" s="1"/>
      <c r="J11" s="1"/>
      <c r="K11" s="1" t="s">
        <v>9</v>
      </c>
      <c r="L11" s="16"/>
      <c r="M11" s="16"/>
      <c r="N11" s="1"/>
    </row>
    <row r="12" spans="1:14" x14ac:dyDescent="0.25">
      <c r="A12" s="1"/>
      <c r="B12" s="1"/>
      <c r="C12" s="1"/>
      <c r="D12" s="1"/>
      <c r="E12" s="13"/>
      <c r="F12" s="13"/>
      <c r="G12" s="1"/>
      <c r="H12" s="1"/>
      <c r="I12" s="1"/>
      <c r="J12" s="1"/>
      <c r="K12" s="1" t="s">
        <v>10</v>
      </c>
      <c r="L12" s="17">
        <f>M8+M25</f>
        <v>203321.68999999994</v>
      </c>
      <c r="M12" s="14">
        <v>202790.34999999998</v>
      </c>
      <c r="N12" s="1"/>
    </row>
    <row r="13" spans="1:14" x14ac:dyDescent="0.25">
      <c r="A13" s="1"/>
      <c r="B13" s="1"/>
      <c r="C13" s="1"/>
      <c r="D13" s="1"/>
      <c r="E13" s="13"/>
      <c r="F13" s="13"/>
      <c r="G13" s="1"/>
      <c r="H13" s="1"/>
      <c r="I13" s="1"/>
      <c r="J13" s="1"/>
      <c r="K13" s="1" t="s">
        <v>11</v>
      </c>
      <c r="L13" s="17">
        <v>12877.839999999982</v>
      </c>
      <c r="M13" s="14">
        <v>18559.099999999991</v>
      </c>
      <c r="N13" s="1"/>
    </row>
    <row r="14" spans="1:14" x14ac:dyDescent="0.25">
      <c r="A14" s="1"/>
      <c r="B14" s="1"/>
      <c r="C14" s="1"/>
      <c r="D14" s="1"/>
      <c r="E14" s="13"/>
      <c r="F14" s="13"/>
      <c r="G14" s="1"/>
      <c r="H14" s="1"/>
      <c r="I14" s="1"/>
      <c r="J14" s="1"/>
      <c r="K14" s="1" t="s">
        <v>12</v>
      </c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 x14ac:dyDescent="0.3">
      <c r="A16" s="1"/>
      <c r="B16" s="1"/>
      <c r="C16" s="18" t="s">
        <v>13</v>
      </c>
      <c r="D16" s="19"/>
      <c r="E16" s="20"/>
      <c r="F16" s="20"/>
      <c r="G16" s="1"/>
      <c r="H16" s="1"/>
      <c r="I16" s="1"/>
      <c r="J16" s="18" t="s">
        <v>14</v>
      </c>
      <c r="K16" s="19"/>
      <c r="L16" s="12">
        <f t="shared" ref="L16:M16" si="2">L17</f>
        <v>34000</v>
      </c>
      <c r="M16" s="12">
        <f t="shared" si="2"/>
        <v>27000</v>
      </c>
      <c r="N16" s="1"/>
    </row>
    <row r="17" spans="1:18" x14ac:dyDescent="0.25">
      <c r="A17" s="1"/>
      <c r="B17" s="1"/>
      <c r="C17" s="1"/>
      <c r="D17" s="1" t="s">
        <v>15</v>
      </c>
      <c r="E17" s="16"/>
      <c r="F17" s="16"/>
      <c r="G17" s="1"/>
      <c r="H17" s="1"/>
      <c r="I17" s="1"/>
      <c r="J17" s="1"/>
      <c r="K17" s="1" t="s">
        <v>16</v>
      </c>
      <c r="L17" s="17">
        <v>34000</v>
      </c>
      <c r="M17" s="14">
        <v>27000</v>
      </c>
      <c r="N17" s="1"/>
    </row>
    <row r="18" spans="1:18" x14ac:dyDescent="0.25">
      <c r="A18" s="1"/>
      <c r="B18" s="1"/>
      <c r="C18" s="1"/>
      <c r="D18" s="1" t="s">
        <v>17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8" ht="18.75" x14ac:dyDescent="0.3">
      <c r="A20" s="1"/>
      <c r="B20" s="1"/>
      <c r="C20" s="18" t="s">
        <v>18</v>
      </c>
      <c r="D20" s="18"/>
      <c r="E20" s="21">
        <f t="shared" ref="E20:F20" si="3">E21</f>
        <v>49704.59</v>
      </c>
      <c r="F20" s="21">
        <f t="shared" si="3"/>
        <v>118461.48</v>
      </c>
      <c r="G20" s="1"/>
      <c r="H20" s="1"/>
      <c r="I20" s="1"/>
      <c r="J20" s="18" t="s">
        <v>19</v>
      </c>
      <c r="K20" s="19"/>
      <c r="L20" s="22"/>
      <c r="M20" s="22"/>
      <c r="N20" s="1"/>
    </row>
    <row r="21" spans="1:18" ht="15" customHeight="1" x14ac:dyDescent="0.3">
      <c r="A21" s="1"/>
      <c r="B21" s="1"/>
      <c r="C21" s="23"/>
      <c r="D21" s="24" t="s">
        <v>20</v>
      </c>
      <c r="E21" s="17">
        <v>49704.59</v>
      </c>
      <c r="F21" s="14">
        <v>118461.48</v>
      </c>
      <c r="G21" s="1"/>
      <c r="H21" s="1"/>
      <c r="I21" s="1"/>
      <c r="J21" s="23"/>
      <c r="K21" s="1" t="s">
        <v>21</v>
      </c>
      <c r="L21" s="1"/>
      <c r="M21" s="1"/>
      <c r="N21" s="1"/>
    </row>
    <row r="22" spans="1:18" ht="15" customHeight="1" x14ac:dyDescent="0.3">
      <c r="A22" s="1"/>
      <c r="B22" s="1"/>
      <c r="C22" s="23"/>
      <c r="D22" s="24" t="s">
        <v>22</v>
      </c>
      <c r="E22" s="1"/>
      <c r="F22" s="1"/>
      <c r="G22" s="1"/>
      <c r="H22" s="1"/>
      <c r="I22" s="1"/>
      <c r="J22" s="23"/>
      <c r="K22" s="1" t="s">
        <v>23</v>
      </c>
      <c r="L22" s="1"/>
      <c r="M22" s="1"/>
      <c r="N22" s="1"/>
    </row>
    <row r="23" spans="1:18" ht="15" customHeight="1" x14ac:dyDescent="0.3">
      <c r="A23" s="1"/>
      <c r="B23" s="1"/>
      <c r="C23" s="23"/>
      <c r="D23" s="25"/>
      <c r="E23" s="1"/>
      <c r="F23" s="1"/>
      <c r="G23" s="1"/>
      <c r="H23" s="1"/>
      <c r="I23" s="1"/>
      <c r="J23" s="23"/>
      <c r="K23" s="1" t="s">
        <v>24</v>
      </c>
      <c r="L23" s="1"/>
      <c r="M23" s="1"/>
      <c r="N23" s="1"/>
    </row>
    <row r="24" spans="1:18" ht="15" customHeight="1" x14ac:dyDescent="0.3">
      <c r="A24" s="1"/>
      <c r="B24" s="1"/>
      <c r="C24" s="23"/>
      <c r="D24" s="25"/>
      <c r="E24" s="1"/>
      <c r="F24" s="1"/>
      <c r="G24" s="1"/>
      <c r="H24" s="1"/>
      <c r="I24" s="1"/>
      <c r="J24" s="23"/>
      <c r="K24" s="1"/>
      <c r="L24" s="1"/>
      <c r="M24" s="1"/>
      <c r="N24" s="1"/>
      <c r="R24" s="26"/>
    </row>
    <row r="25" spans="1:18" ht="18.75" x14ac:dyDescent="0.3">
      <c r="A25" s="1"/>
      <c r="B25" s="1"/>
      <c r="C25" s="18" t="s">
        <v>25</v>
      </c>
      <c r="D25" s="11"/>
      <c r="E25" s="12">
        <f t="shared" ref="E25:F25" si="4">E26</f>
        <v>0</v>
      </c>
      <c r="F25" s="12">
        <f t="shared" si="4"/>
        <v>0</v>
      </c>
      <c r="G25" s="1"/>
      <c r="H25" s="1"/>
      <c r="I25" s="1"/>
      <c r="J25" s="18" t="s">
        <v>25</v>
      </c>
      <c r="K25" s="11"/>
      <c r="L25" s="12">
        <f t="shared" ref="L25:M25" si="5">L26</f>
        <v>13846.010000000002</v>
      </c>
      <c r="M25" s="12">
        <f t="shared" si="5"/>
        <v>-18027.760000000002</v>
      </c>
      <c r="N25" s="1"/>
    </row>
    <row r="26" spans="1:18" x14ac:dyDescent="0.25">
      <c r="A26" s="1"/>
      <c r="B26" s="1"/>
      <c r="C26" s="1"/>
      <c r="D26" s="1" t="s">
        <v>26</v>
      </c>
      <c r="E26" s="13"/>
      <c r="F26" s="13"/>
      <c r="G26" s="1"/>
      <c r="H26" s="1"/>
      <c r="I26" s="1"/>
      <c r="J26" s="1"/>
      <c r="K26" s="1" t="s">
        <v>26</v>
      </c>
      <c r="L26" s="17">
        <v>13846.010000000002</v>
      </c>
      <c r="M26" s="14">
        <v>-18027.760000000002</v>
      </c>
      <c r="N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4"/>
      <c r="N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4"/>
      <c r="N28" s="1"/>
    </row>
    <row r="29" spans="1:18" ht="21" x14ac:dyDescent="0.35">
      <c r="A29" s="27"/>
      <c r="B29" s="1"/>
      <c r="C29" s="1"/>
      <c r="D29" s="28" t="s">
        <v>27</v>
      </c>
      <c r="E29" s="16">
        <f t="shared" ref="E29:F29" si="6">E8+E16+E20+E25</f>
        <v>264045.54000000004</v>
      </c>
      <c r="F29" s="29">
        <f t="shared" si="6"/>
        <v>230321.69</v>
      </c>
      <c r="G29" s="1"/>
      <c r="H29" s="1"/>
      <c r="I29" s="1"/>
      <c r="J29" s="27"/>
      <c r="K29" s="28" t="s">
        <v>28</v>
      </c>
      <c r="L29" s="16">
        <f t="shared" ref="L29:M29" si="7">L8+L16+L20+L25</f>
        <v>264045.53999999992</v>
      </c>
      <c r="M29" s="29">
        <f t="shared" si="7"/>
        <v>230321.68999999994</v>
      </c>
      <c r="N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0"/>
      <c r="M30" s="30"/>
      <c r="N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0"/>
      <c r="M31" s="30"/>
      <c r="N31" s="1"/>
    </row>
    <row r="32" spans="1:18" x14ac:dyDescent="0.25">
      <c r="L32" s="32"/>
      <c r="M32" s="32"/>
      <c r="N32" s="1"/>
    </row>
    <row r="33" spans="12:13" x14ac:dyDescent="0.25">
      <c r="L33" s="34"/>
      <c r="M33" s="34"/>
    </row>
    <row r="34" spans="12:13" x14ac:dyDescent="0.25">
      <c r="L34" s="35">
        <f>E29-L29</f>
        <v>0</v>
      </c>
      <c r="M34" s="35">
        <f>F29-M29</f>
        <v>0</v>
      </c>
    </row>
    <row r="35" spans="12:13" x14ac:dyDescent="0.25">
      <c r="L35" s="36"/>
      <c r="M35" s="36"/>
    </row>
  </sheetData>
  <conditionalFormatting sqref="L33:M33">
    <cfRule type="cellIs" dxfId="2" priority="1" stopIfTrue="1" operator="equal">
      <formula>"Erreur"</formula>
    </cfRule>
  </conditionalFormatting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84" orientation="landscape" copies="2" r:id="rId1"/>
  <headerFooter>
    <oddFooter>&amp;L&amp;1#&amp;"Calibri"&amp;1&amp;KFFFFFFC2 - Internal Natixis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FFEE-AD48-4D90-A253-2507049C9C4E}">
  <sheetPr>
    <pageSetUpPr fitToPage="1"/>
  </sheetPr>
  <dimension ref="A1:T44"/>
  <sheetViews>
    <sheetView zoomScale="80" zoomScaleNormal="80" workbookViewId="0">
      <selection activeCell="R17" sqref="R17"/>
    </sheetView>
  </sheetViews>
  <sheetFormatPr baseColWidth="10" defaultRowHeight="15" x14ac:dyDescent="0.25"/>
  <cols>
    <col min="1" max="2" width="3.7109375" customWidth="1"/>
    <col min="3" max="3" width="6.140625" style="33" customWidth="1"/>
    <col min="4" max="4" width="52" customWidth="1"/>
    <col min="5" max="5" width="12.7109375" style="31" customWidth="1"/>
    <col min="6" max="6" width="13.85546875" style="61" hidden="1" customWidth="1"/>
    <col min="7" max="7" width="12.7109375" style="31" customWidth="1"/>
    <col min="8" max="10" width="3.7109375" customWidth="1"/>
    <col min="11" max="11" width="6.28515625" customWidth="1"/>
    <col min="12" max="12" width="50.7109375" customWidth="1"/>
    <col min="13" max="13" width="12.7109375" style="31" customWidth="1"/>
    <col min="14" max="14" width="13.85546875" style="61" hidden="1" customWidth="1"/>
    <col min="15" max="15" width="12.7109375" style="31" customWidth="1"/>
    <col min="16" max="16" width="3.7109375" customWidth="1"/>
    <col min="20" max="20" width="18" bestFit="1" customWidth="1"/>
  </cols>
  <sheetData>
    <row r="1" spans="1:19" x14ac:dyDescent="0.25">
      <c r="A1" s="1"/>
      <c r="B1" s="1"/>
      <c r="C1" s="37"/>
      <c r="D1" s="1"/>
      <c r="E1" s="4"/>
      <c r="F1" s="38"/>
      <c r="G1" s="4"/>
      <c r="H1" s="4"/>
      <c r="I1" s="4"/>
      <c r="J1" s="1"/>
      <c r="K1" s="1"/>
      <c r="L1" s="1"/>
      <c r="M1" s="4"/>
      <c r="N1" s="38"/>
      <c r="O1" s="4"/>
      <c r="P1" s="1"/>
      <c r="Q1" s="1"/>
    </row>
    <row r="2" spans="1:19" s="3" customFormat="1" ht="33.75" x14ac:dyDescent="0.5">
      <c r="A2" s="2"/>
      <c r="B2" s="2"/>
      <c r="C2" s="39"/>
      <c r="D2" s="1"/>
      <c r="E2" s="2" t="s">
        <v>67</v>
      </c>
      <c r="F2" s="40"/>
      <c r="G2" s="2"/>
      <c r="H2" s="2"/>
      <c r="I2" s="2"/>
      <c r="J2" s="2"/>
      <c r="K2" s="2"/>
      <c r="L2" s="2"/>
      <c r="M2" s="41"/>
      <c r="N2" s="40"/>
      <c r="O2" s="41"/>
      <c r="P2" s="2"/>
      <c r="Q2" s="2"/>
    </row>
    <row r="3" spans="1:19" x14ac:dyDescent="0.25">
      <c r="A3" s="1"/>
      <c r="B3" s="1"/>
      <c r="C3" s="37"/>
      <c r="D3" s="1"/>
      <c r="E3" s="4"/>
      <c r="F3" s="38"/>
      <c r="G3" s="4"/>
      <c r="H3" s="1"/>
      <c r="I3" s="1"/>
      <c r="J3" s="1"/>
      <c r="K3" s="1"/>
      <c r="L3" s="1"/>
      <c r="M3" s="4"/>
      <c r="N3" s="38"/>
      <c r="O3" s="4"/>
      <c r="P3" s="1"/>
      <c r="Q3" s="1"/>
    </row>
    <row r="4" spans="1:19" s="7" customFormat="1" ht="42" x14ac:dyDescent="0.4">
      <c r="A4" s="5"/>
      <c r="B4" s="5"/>
      <c r="C4" s="42" t="s">
        <v>29</v>
      </c>
      <c r="D4" s="43"/>
      <c r="E4" s="44"/>
      <c r="F4" s="45" t="s">
        <v>30</v>
      </c>
      <c r="G4" s="44"/>
      <c r="H4" s="5"/>
      <c r="I4" s="5"/>
      <c r="J4" s="5"/>
      <c r="K4" s="5" t="s">
        <v>31</v>
      </c>
      <c r="L4" s="5"/>
      <c r="M4" s="44"/>
      <c r="N4" s="45" t="s">
        <v>30</v>
      </c>
      <c r="O4" s="44"/>
      <c r="P4" s="5"/>
      <c r="Q4" s="5"/>
    </row>
    <row r="5" spans="1:19" s="9" customFormat="1" ht="15.75" x14ac:dyDescent="0.25">
      <c r="A5" s="8"/>
      <c r="B5" s="8"/>
      <c r="C5" s="8"/>
      <c r="D5" s="8"/>
      <c r="E5" s="46">
        <v>2024</v>
      </c>
      <c r="F5" s="47">
        <v>2023</v>
      </c>
      <c r="G5" s="46">
        <v>2023</v>
      </c>
      <c r="H5" s="8"/>
      <c r="I5" s="8"/>
      <c r="J5" s="8"/>
      <c r="K5" s="8"/>
      <c r="L5" s="8"/>
      <c r="M5" s="46">
        <v>2024</v>
      </c>
      <c r="N5" s="47">
        <v>2023</v>
      </c>
      <c r="O5" s="46">
        <v>2023</v>
      </c>
      <c r="P5" s="8"/>
      <c r="Q5" s="8"/>
    </row>
    <row r="6" spans="1:19" s="9" customFormat="1" x14ac:dyDescent="0.25">
      <c r="A6" s="8"/>
      <c r="B6" s="8"/>
      <c r="C6" s="37">
        <v>6063</v>
      </c>
      <c r="D6" s="1" t="s">
        <v>32</v>
      </c>
      <c r="E6" s="13"/>
      <c r="F6" s="49"/>
      <c r="G6" s="13"/>
      <c r="H6" s="8"/>
      <c r="I6" s="8"/>
      <c r="J6" s="8"/>
      <c r="K6" s="8"/>
      <c r="L6" s="8"/>
      <c r="M6" s="13"/>
      <c r="N6" s="49"/>
      <c r="O6" s="13"/>
      <c r="P6" s="8"/>
      <c r="Q6" s="8"/>
    </row>
    <row r="7" spans="1:19" s="9" customFormat="1" x14ac:dyDescent="0.25">
      <c r="A7" s="8"/>
      <c r="B7" s="8"/>
      <c r="C7" s="8"/>
      <c r="D7" s="8"/>
      <c r="E7" s="50"/>
      <c r="F7" s="49"/>
      <c r="G7" s="50"/>
      <c r="H7" s="8"/>
      <c r="I7" s="8"/>
      <c r="J7" s="8"/>
      <c r="K7" s="8"/>
      <c r="L7" s="8"/>
      <c r="M7" s="50"/>
      <c r="N7" s="49"/>
      <c r="O7" s="50"/>
      <c r="P7" s="8"/>
      <c r="Q7" s="8"/>
    </row>
    <row r="8" spans="1:19" s="9" customFormat="1" x14ac:dyDescent="0.25">
      <c r="A8" s="8"/>
      <c r="B8" s="8"/>
      <c r="C8" s="37">
        <v>6171</v>
      </c>
      <c r="D8" s="1" t="s">
        <v>33</v>
      </c>
      <c r="E8" s="13"/>
      <c r="F8" s="49"/>
      <c r="G8" s="13"/>
      <c r="H8" s="8"/>
      <c r="I8" s="8"/>
      <c r="J8" s="8"/>
      <c r="K8" s="8"/>
      <c r="L8" s="8"/>
      <c r="M8" s="13"/>
      <c r="N8" s="49"/>
      <c r="O8" s="13"/>
      <c r="P8" s="8"/>
      <c r="Q8" s="8"/>
    </row>
    <row r="9" spans="1:19" x14ac:dyDescent="0.25">
      <c r="A9" s="1"/>
      <c r="B9" s="1"/>
      <c r="C9" s="37">
        <v>6181</v>
      </c>
      <c r="D9" s="1" t="s">
        <v>34</v>
      </c>
      <c r="E9" s="13"/>
      <c r="F9" s="51"/>
      <c r="G9" s="13"/>
      <c r="H9" s="1"/>
      <c r="I9" s="1"/>
      <c r="J9" s="1"/>
      <c r="K9" s="37">
        <v>74</v>
      </c>
      <c r="L9" s="1" t="s">
        <v>35</v>
      </c>
      <c r="M9" s="13">
        <v>65688</v>
      </c>
      <c r="N9" s="51">
        <v>54490</v>
      </c>
      <c r="O9" s="13">
        <v>58656</v>
      </c>
      <c r="P9" s="1"/>
      <c r="Q9" s="1"/>
    </row>
    <row r="10" spans="1:19" x14ac:dyDescent="0.25">
      <c r="A10" s="1"/>
      <c r="B10" s="1"/>
      <c r="C10" s="37">
        <v>6183</v>
      </c>
      <c r="D10" s="1" t="s">
        <v>36</v>
      </c>
      <c r="E10" s="13"/>
      <c r="F10" s="51"/>
      <c r="G10" s="13"/>
      <c r="H10" s="1"/>
      <c r="I10" s="1"/>
      <c r="J10" s="1"/>
      <c r="K10" s="37"/>
      <c r="L10" s="1"/>
      <c r="M10" s="13"/>
      <c r="N10" s="51"/>
      <c r="O10" s="13"/>
      <c r="P10" s="1"/>
      <c r="Q10" s="1"/>
    </row>
    <row r="11" spans="1:19" x14ac:dyDescent="0.25">
      <c r="A11" s="1"/>
      <c r="B11" s="1"/>
      <c r="C11" s="37">
        <v>6185</v>
      </c>
      <c r="D11" s="1" t="s">
        <v>37</v>
      </c>
      <c r="E11" s="13">
        <v>29984.75</v>
      </c>
      <c r="F11" s="51">
        <v>5000</v>
      </c>
      <c r="G11" s="13">
        <v>5000</v>
      </c>
      <c r="H11" s="1"/>
      <c r="I11" s="1"/>
      <c r="J11" s="1"/>
      <c r="K11" s="37">
        <v>7561</v>
      </c>
      <c r="L11" s="1" t="s">
        <v>38</v>
      </c>
      <c r="M11" s="13">
        <v>25782.5</v>
      </c>
      <c r="N11" s="51"/>
      <c r="O11" s="13">
        <v>19735</v>
      </c>
      <c r="P11" s="1"/>
      <c r="Q11" s="1"/>
    </row>
    <row r="12" spans="1:19" x14ac:dyDescent="0.25">
      <c r="A12" s="1"/>
      <c r="B12" s="1"/>
      <c r="C12" s="37"/>
      <c r="D12" s="1"/>
      <c r="E12" s="13"/>
      <c r="F12" s="51"/>
      <c r="G12" s="13"/>
      <c r="H12" s="1"/>
      <c r="I12" s="1"/>
      <c r="J12" s="1"/>
      <c r="K12" s="37">
        <v>7562</v>
      </c>
      <c r="L12" s="52" t="s">
        <v>39</v>
      </c>
      <c r="M12" s="13">
        <v>-7149.75</v>
      </c>
      <c r="N12" s="51"/>
      <c r="O12" s="13">
        <v>-4744.54</v>
      </c>
      <c r="P12" s="1"/>
      <c r="Q12" s="1"/>
    </row>
    <row r="13" spans="1:19" x14ac:dyDescent="0.25">
      <c r="A13" s="1"/>
      <c r="B13" s="1"/>
      <c r="C13" s="37">
        <v>6226</v>
      </c>
      <c r="D13" s="1" t="s">
        <v>40</v>
      </c>
      <c r="E13" s="13">
        <v>9660</v>
      </c>
      <c r="F13" s="51">
        <v>20000</v>
      </c>
      <c r="G13" s="53">
        <v>18888.490000000002</v>
      </c>
      <c r="H13" s="1"/>
      <c r="I13" s="1"/>
      <c r="J13" s="1"/>
      <c r="K13" s="37">
        <v>7563</v>
      </c>
      <c r="L13" s="52" t="s">
        <v>41</v>
      </c>
      <c r="M13" s="13">
        <v>-2139.5</v>
      </c>
      <c r="N13" s="51"/>
      <c r="O13" s="13">
        <v>-1595</v>
      </c>
      <c r="P13" s="1"/>
      <c r="Q13" s="1"/>
      <c r="S13" s="15"/>
    </row>
    <row r="14" spans="1:19" x14ac:dyDescent="0.25">
      <c r="A14" s="1"/>
      <c r="B14" s="1"/>
      <c r="C14" s="37">
        <v>6227</v>
      </c>
      <c r="D14" s="1" t="s">
        <v>42</v>
      </c>
      <c r="F14" s="51"/>
      <c r="G14" s="13">
        <v>450</v>
      </c>
      <c r="H14" s="1"/>
      <c r="I14" s="1"/>
      <c r="J14" s="1"/>
      <c r="K14" s="37">
        <v>7564</v>
      </c>
      <c r="L14" s="1" t="s">
        <v>43</v>
      </c>
      <c r="M14" s="13">
        <f>M11+M12+M13</f>
        <v>16493.25</v>
      </c>
      <c r="N14" s="51">
        <v>10000</v>
      </c>
      <c r="O14" s="13">
        <f>O11+O12+O13</f>
        <v>13395.46</v>
      </c>
      <c r="P14" s="1"/>
      <c r="Q14" s="1"/>
    </row>
    <row r="15" spans="1:19" x14ac:dyDescent="0.25">
      <c r="A15" s="1"/>
      <c r="B15" s="1"/>
      <c r="C15" s="37">
        <v>6228</v>
      </c>
      <c r="D15" s="1" t="s">
        <v>44</v>
      </c>
      <c r="E15" s="13">
        <v>17983.75</v>
      </c>
      <c r="F15" s="51">
        <v>10000</v>
      </c>
      <c r="G15" s="13">
        <v>0</v>
      </c>
      <c r="H15" s="1"/>
      <c r="I15" s="1"/>
      <c r="J15" s="1"/>
      <c r="K15" s="37"/>
      <c r="L15" s="1"/>
      <c r="M15" s="13"/>
      <c r="N15" s="51"/>
      <c r="O15" s="13"/>
      <c r="P15" s="1"/>
      <c r="Q15" s="1"/>
    </row>
    <row r="16" spans="1:19" x14ac:dyDescent="0.25">
      <c r="A16" s="1"/>
      <c r="B16" s="1"/>
      <c r="C16" s="37"/>
      <c r="D16" s="1"/>
      <c r="E16" s="13"/>
      <c r="F16" s="51"/>
      <c r="G16" s="13"/>
      <c r="H16" s="1"/>
      <c r="I16" s="1"/>
      <c r="J16" s="1"/>
      <c r="K16" s="37">
        <v>768</v>
      </c>
      <c r="L16" s="1" t="s">
        <v>45</v>
      </c>
      <c r="M16" s="13">
        <v>1867.01</v>
      </c>
      <c r="N16" s="51"/>
      <c r="O16" s="13">
        <v>1845.21</v>
      </c>
      <c r="P16" s="1"/>
      <c r="Q16" s="1"/>
    </row>
    <row r="17" spans="1:19" x14ac:dyDescent="0.25">
      <c r="A17" s="1"/>
      <c r="B17" s="1"/>
      <c r="C17" s="37">
        <v>6231</v>
      </c>
      <c r="D17" s="1" t="s">
        <v>46</v>
      </c>
      <c r="E17" s="13"/>
      <c r="F17" s="51"/>
      <c r="G17" s="13"/>
      <c r="H17" s="1"/>
      <c r="I17" s="1"/>
      <c r="J17" s="1"/>
      <c r="K17" s="37"/>
      <c r="L17" s="1"/>
      <c r="M17" s="13"/>
      <c r="N17" s="51"/>
      <c r="O17" s="13"/>
      <c r="P17" s="1"/>
      <c r="Q17" s="1"/>
    </row>
    <row r="18" spans="1:19" x14ac:dyDescent="0.25">
      <c r="A18" s="1"/>
      <c r="B18" s="1"/>
      <c r="C18" s="37">
        <v>6234</v>
      </c>
      <c r="D18" s="1" t="s">
        <v>47</v>
      </c>
      <c r="E18" s="13">
        <v>3056.36</v>
      </c>
      <c r="F18" s="51">
        <v>10000</v>
      </c>
      <c r="G18" s="13">
        <v>16694.11</v>
      </c>
      <c r="H18" s="1"/>
      <c r="I18" s="1"/>
      <c r="J18" s="1"/>
      <c r="K18" s="37">
        <v>7713</v>
      </c>
      <c r="L18" s="1" t="s">
        <v>48</v>
      </c>
      <c r="M18" s="13"/>
      <c r="N18" s="51"/>
      <c r="O18" s="13"/>
      <c r="P18" s="1"/>
      <c r="Q18" s="1"/>
    </row>
    <row r="19" spans="1:19" x14ac:dyDescent="0.25">
      <c r="A19" s="1"/>
      <c r="B19" s="1"/>
      <c r="C19" s="37">
        <v>6237</v>
      </c>
      <c r="D19" s="1" t="s">
        <v>49</v>
      </c>
      <c r="E19" s="13">
        <v>411.69</v>
      </c>
      <c r="F19" s="51">
        <v>5000</v>
      </c>
      <c r="G19" s="13">
        <v>6594.08</v>
      </c>
      <c r="H19" s="1"/>
      <c r="I19" s="1"/>
      <c r="J19" s="1"/>
      <c r="K19" s="37">
        <v>7715</v>
      </c>
      <c r="L19" s="1" t="s">
        <v>50</v>
      </c>
      <c r="M19" s="13"/>
      <c r="N19" s="51"/>
      <c r="O19" s="13"/>
      <c r="P19" s="1"/>
      <c r="Q19" s="1"/>
    </row>
    <row r="20" spans="1:19" x14ac:dyDescent="0.25">
      <c r="A20" s="1"/>
      <c r="B20" s="1"/>
      <c r="C20" s="37">
        <v>6238</v>
      </c>
      <c r="D20" s="1" t="s">
        <v>51</v>
      </c>
      <c r="E20" s="13">
        <v>2000</v>
      </c>
      <c r="F20" s="51">
        <v>1500</v>
      </c>
      <c r="G20" s="13">
        <v>2000</v>
      </c>
      <c r="H20" s="1"/>
      <c r="I20" s="1"/>
      <c r="J20" s="1"/>
      <c r="K20" s="37"/>
      <c r="L20" s="1"/>
      <c r="M20" s="13"/>
      <c r="N20" s="51"/>
      <c r="O20" s="13"/>
      <c r="P20" s="1"/>
      <c r="Q20" s="1"/>
    </row>
    <row r="21" spans="1:19" x14ac:dyDescent="0.25">
      <c r="A21" s="1"/>
      <c r="B21" s="1"/>
      <c r="C21" s="37"/>
      <c r="D21" s="1"/>
      <c r="E21" s="13"/>
      <c r="F21" s="51"/>
      <c r="G21" s="13"/>
      <c r="H21" s="1"/>
      <c r="I21" s="1"/>
      <c r="J21" s="1"/>
      <c r="K21" s="37">
        <v>778</v>
      </c>
      <c r="L21" s="1" t="s">
        <v>52</v>
      </c>
      <c r="M21" s="13">
        <v>1084</v>
      </c>
      <c r="N21" s="51"/>
      <c r="O21" s="13">
        <v>6000</v>
      </c>
      <c r="P21" s="1"/>
      <c r="Q21" s="1"/>
    </row>
    <row r="22" spans="1:19" x14ac:dyDescent="0.25">
      <c r="A22" s="1"/>
      <c r="B22" s="1"/>
      <c r="C22" s="37">
        <v>6251</v>
      </c>
      <c r="D22" s="1" t="s">
        <v>53</v>
      </c>
      <c r="E22" s="13">
        <v>1333.25</v>
      </c>
      <c r="F22" s="51">
        <v>3000</v>
      </c>
      <c r="G22" s="13">
        <v>4601.3900000000003</v>
      </c>
      <c r="H22" s="1"/>
      <c r="I22" s="1"/>
      <c r="J22" s="1"/>
      <c r="K22" s="37"/>
      <c r="L22" s="1"/>
      <c r="M22" s="13"/>
      <c r="N22" s="51"/>
      <c r="O22" s="13"/>
      <c r="P22" s="1"/>
      <c r="Q22" s="1"/>
      <c r="S22" s="15"/>
    </row>
    <row r="23" spans="1:19" x14ac:dyDescent="0.25">
      <c r="A23" s="1"/>
      <c r="B23" s="1"/>
      <c r="C23" s="37">
        <v>6256</v>
      </c>
      <c r="D23" s="1" t="s">
        <v>54</v>
      </c>
      <c r="E23" s="13">
        <v>1466.82</v>
      </c>
      <c r="F23" s="51">
        <v>1000</v>
      </c>
      <c r="G23" s="13">
        <v>549.5</v>
      </c>
      <c r="H23" s="1"/>
      <c r="I23" s="1"/>
      <c r="J23" s="1"/>
      <c r="K23" s="37"/>
      <c r="L23" s="1"/>
      <c r="M23" s="13"/>
      <c r="N23" s="51"/>
      <c r="O23" s="13"/>
      <c r="P23" s="1"/>
      <c r="Q23" s="1"/>
    </row>
    <row r="24" spans="1:19" x14ac:dyDescent="0.25">
      <c r="A24" s="1"/>
      <c r="B24" s="1"/>
      <c r="C24" s="37">
        <v>6257</v>
      </c>
      <c r="D24" s="1" t="s">
        <v>55</v>
      </c>
      <c r="E24" s="13"/>
      <c r="F24" s="51"/>
      <c r="G24" s="13">
        <v>555</v>
      </c>
      <c r="H24" s="1"/>
      <c r="I24" s="1"/>
      <c r="J24" s="1"/>
      <c r="K24" s="37"/>
      <c r="L24" s="1"/>
      <c r="M24" s="13"/>
      <c r="N24" s="51"/>
      <c r="O24" s="13"/>
      <c r="P24" s="1"/>
      <c r="Q24" s="1"/>
    </row>
    <row r="25" spans="1:19" x14ac:dyDescent="0.25">
      <c r="A25" s="1"/>
      <c r="B25" s="1"/>
      <c r="C25" s="37">
        <v>6258</v>
      </c>
      <c r="D25" s="1" t="s">
        <v>56</v>
      </c>
      <c r="E25" s="13">
        <v>5802.4</v>
      </c>
      <c r="F25" s="51">
        <v>10000</v>
      </c>
      <c r="G25" s="13">
        <v>5485.83</v>
      </c>
      <c r="H25" s="1"/>
      <c r="I25" s="1"/>
      <c r="J25" s="1"/>
      <c r="K25" s="37"/>
      <c r="L25" s="1"/>
      <c r="M25" s="13"/>
      <c r="N25" s="51"/>
      <c r="O25" s="13"/>
      <c r="P25" s="1"/>
      <c r="Q25" s="1"/>
    </row>
    <row r="26" spans="1:19" x14ac:dyDescent="0.25">
      <c r="A26" s="1"/>
      <c r="B26" s="1"/>
      <c r="C26" s="37"/>
      <c r="D26" s="1"/>
      <c r="E26" s="13"/>
      <c r="F26" s="51"/>
      <c r="G26" s="13"/>
      <c r="H26" s="1"/>
      <c r="I26" s="1"/>
      <c r="J26" s="1"/>
      <c r="K26" s="37"/>
      <c r="L26" s="1"/>
      <c r="M26" s="13"/>
      <c r="N26" s="51"/>
      <c r="O26" s="13"/>
      <c r="P26" s="1"/>
      <c r="Q26" s="1"/>
    </row>
    <row r="27" spans="1:19" x14ac:dyDescent="0.25">
      <c r="A27" s="1"/>
      <c r="B27" s="1"/>
      <c r="C27" s="37">
        <v>6261</v>
      </c>
      <c r="D27" s="1" t="s">
        <v>57</v>
      </c>
      <c r="E27" s="13">
        <v>18.079999999999998</v>
      </c>
      <c r="F27" s="51">
        <v>100</v>
      </c>
      <c r="G27" s="13"/>
      <c r="H27" s="1"/>
      <c r="I27" s="1"/>
      <c r="J27" s="1"/>
      <c r="K27" s="37"/>
      <c r="L27" s="1"/>
      <c r="M27" s="13"/>
      <c r="N27" s="51"/>
      <c r="O27" s="13"/>
      <c r="P27" s="1"/>
      <c r="Q27" s="1"/>
    </row>
    <row r="28" spans="1:19" x14ac:dyDescent="0.25">
      <c r="A28" s="1"/>
      <c r="B28" s="1"/>
      <c r="C28" s="37"/>
      <c r="D28" s="1"/>
      <c r="E28" s="13"/>
      <c r="F28" s="51"/>
      <c r="G28" s="13"/>
      <c r="H28" s="1"/>
      <c r="I28" s="1"/>
      <c r="J28" s="1"/>
      <c r="K28" s="1"/>
      <c r="L28" s="1"/>
      <c r="M28" s="13"/>
      <c r="N28" s="51"/>
      <c r="O28" s="13"/>
      <c r="P28" s="1"/>
      <c r="Q28" s="1"/>
    </row>
    <row r="29" spans="1:19" x14ac:dyDescent="0.25">
      <c r="A29" s="1"/>
      <c r="B29" s="1"/>
      <c r="C29" s="37">
        <v>6271</v>
      </c>
      <c r="D29" s="1" t="s">
        <v>58</v>
      </c>
      <c r="E29" s="13"/>
      <c r="F29" s="51"/>
      <c r="G29" s="13"/>
      <c r="H29" s="1"/>
      <c r="I29" s="1"/>
      <c r="J29" s="1"/>
      <c r="K29" s="1"/>
      <c r="L29" s="1"/>
      <c r="M29" s="13"/>
      <c r="N29" s="51"/>
      <c r="O29" s="13"/>
      <c r="P29" s="1"/>
      <c r="Q29" s="1"/>
    </row>
    <row r="30" spans="1:19" x14ac:dyDescent="0.25">
      <c r="A30" s="1"/>
      <c r="B30" s="1"/>
      <c r="C30" s="37">
        <v>6272</v>
      </c>
      <c r="D30" s="1" t="s">
        <v>59</v>
      </c>
      <c r="E30" s="13"/>
      <c r="F30" s="51"/>
      <c r="G30" s="13"/>
      <c r="H30" s="1"/>
      <c r="I30" s="1"/>
      <c r="J30" s="1"/>
      <c r="K30" s="1"/>
      <c r="L30" s="1"/>
      <c r="M30" s="13"/>
      <c r="N30" s="51"/>
      <c r="O30" s="13"/>
      <c r="P30" s="1"/>
      <c r="Q30" s="1"/>
    </row>
    <row r="31" spans="1:19" x14ac:dyDescent="0.25">
      <c r="A31" s="1"/>
      <c r="B31" s="1"/>
      <c r="C31" s="37">
        <v>6278</v>
      </c>
      <c r="D31" s="1" t="s">
        <v>60</v>
      </c>
      <c r="E31" s="13">
        <v>537.32000000000005</v>
      </c>
      <c r="F31" s="51">
        <v>500</v>
      </c>
      <c r="G31" s="13">
        <v>519.16999999999996</v>
      </c>
      <c r="H31" s="1"/>
      <c r="I31" s="1"/>
      <c r="J31" s="1"/>
      <c r="K31" s="1"/>
      <c r="L31" s="1"/>
      <c r="M31" s="13"/>
      <c r="N31" s="51"/>
      <c r="O31" s="13"/>
      <c r="P31" s="1"/>
      <c r="Q31" s="1"/>
    </row>
    <row r="32" spans="1:19" x14ac:dyDescent="0.25">
      <c r="A32" s="1"/>
      <c r="B32" s="1"/>
      <c r="C32" s="37"/>
      <c r="D32" s="1"/>
      <c r="E32" s="13"/>
      <c r="F32" s="51"/>
      <c r="G32" s="13"/>
      <c r="H32" s="1"/>
      <c r="I32" s="1"/>
      <c r="J32" s="1"/>
      <c r="K32" s="1"/>
      <c r="L32" s="1"/>
      <c r="M32" s="13"/>
      <c r="N32" s="51"/>
      <c r="O32" s="13"/>
      <c r="P32" s="1"/>
      <c r="Q32" s="1"/>
    </row>
    <row r="33" spans="1:20" x14ac:dyDescent="0.25">
      <c r="A33" s="1"/>
      <c r="B33" s="1"/>
      <c r="C33" s="37">
        <v>6800</v>
      </c>
      <c r="D33" s="1" t="s">
        <v>61</v>
      </c>
      <c r="E33" s="13"/>
      <c r="F33" s="51"/>
      <c r="G33" s="13"/>
      <c r="H33" s="1"/>
      <c r="I33" s="1"/>
      <c r="J33" s="1"/>
      <c r="K33" s="1"/>
      <c r="L33" s="1"/>
      <c r="M33" s="13"/>
      <c r="N33" s="51"/>
      <c r="O33" s="13"/>
      <c r="P33" s="1"/>
      <c r="Q33" s="1"/>
    </row>
    <row r="34" spans="1:20" x14ac:dyDescent="0.25">
      <c r="A34" s="1"/>
      <c r="B34" s="1"/>
      <c r="C34" s="37"/>
      <c r="D34" s="1"/>
      <c r="E34" s="13"/>
      <c r="F34" s="48"/>
      <c r="G34" s="13"/>
      <c r="H34" s="1"/>
      <c r="I34" s="1"/>
      <c r="J34" s="1"/>
      <c r="K34" s="1"/>
      <c r="L34" s="1"/>
      <c r="M34" s="13"/>
      <c r="N34" s="48"/>
      <c r="O34" s="13"/>
      <c r="P34" s="1"/>
      <c r="Q34" s="1"/>
    </row>
    <row r="35" spans="1:20" s="57" customFormat="1" ht="21" x14ac:dyDescent="0.35">
      <c r="A35" s="27"/>
      <c r="B35" s="27"/>
      <c r="C35" s="54"/>
      <c r="D35" s="55" t="s">
        <v>62</v>
      </c>
      <c r="E35" s="21">
        <f t="shared" ref="E35:G35" si="0">SUM(E6:E33)</f>
        <v>72254.420000000013</v>
      </c>
      <c r="F35" s="56">
        <f t="shared" si="0"/>
        <v>66100</v>
      </c>
      <c r="G35" s="21">
        <f t="shared" si="0"/>
        <v>61337.570000000007</v>
      </c>
      <c r="H35" s="27"/>
      <c r="I35" s="27"/>
      <c r="J35" s="27"/>
      <c r="K35" s="54"/>
      <c r="L35" s="55" t="s">
        <v>63</v>
      </c>
      <c r="M35" s="21">
        <f>M9+M14+SUM(M16:M31)</f>
        <v>85132.26</v>
      </c>
      <c r="N35" s="56">
        <f t="shared" ref="N35" si="1">N9+N14+SUM(N16:N31)</f>
        <v>64490</v>
      </c>
      <c r="O35" s="21">
        <f>O9+O14+SUM(O16:O31)</f>
        <v>79896.67</v>
      </c>
      <c r="P35" s="27"/>
      <c r="Q35" s="27"/>
      <c r="T35" s="58"/>
    </row>
    <row r="36" spans="1:20" x14ac:dyDescent="0.25">
      <c r="A36" s="1"/>
      <c r="B36" s="1"/>
      <c r="C36" s="37"/>
      <c r="D36" s="1"/>
      <c r="E36" s="4"/>
      <c r="F36" s="59"/>
      <c r="G36" s="4"/>
      <c r="H36" s="1"/>
      <c r="I36" s="1"/>
      <c r="J36" s="1"/>
      <c r="K36" s="1"/>
      <c r="L36" s="1"/>
      <c r="M36" s="4"/>
      <c r="N36" s="59"/>
      <c r="O36" s="4"/>
      <c r="P36" s="1"/>
      <c r="Q36" s="1"/>
    </row>
    <row r="37" spans="1:20" ht="21" x14ac:dyDescent="0.35">
      <c r="A37" s="1"/>
      <c r="B37" s="1"/>
      <c r="C37" s="37"/>
      <c r="D37" s="1"/>
      <c r="E37" s="13"/>
      <c r="F37" s="59"/>
      <c r="G37" s="13"/>
      <c r="H37" s="1"/>
      <c r="I37" s="1"/>
      <c r="J37" s="1"/>
      <c r="K37" s="1"/>
      <c r="L37" s="28" t="s">
        <v>64</v>
      </c>
      <c r="M37" s="13">
        <f>M35-E35</f>
        <v>12877.839999999982</v>
      </c>
      <c r="N37" s="60">
        <f>N35-F35</f>
        <v>-1610</v>
      </c>
      <c r="O37" s="13">
        <f>O35-G35</f>
        <v>18559.099999999991</v>
      </c>
      <c r="P37" s="1"/>
      <c r="Q37" s="1"/>
    </row>
    <row r="38" spans="1:20" x14ac:dyDescent="0.25">
      <c r="A38" s="1"/>
      <c r="B38" s="1"/>
      <c r="C38" s="37"/>
      <c r="D38" s="1"/>
      <c r="E38" s="4"/>
      <c r="F38" s="38"/>
      <c r="G38" s="4"/>
      <c r="H38" s="1"/>
      <c r="I38" s="1"/>
      <c r="J38" s="1"/>
      <c r="K38" s="1"/>
      <c r="L38" s="1"/>
      <c r="M38" s="4"/>
      <c r="N38" s="38"/>
      <c r="O38" s="4"/>
      <c r="P38" s="1"/>
      <c r="Q38" s="1"/>
    </row>
    <row r="39" spans="1:20" x14ac:dyDescent="0.25">
      <c r="D39" t="s">
        <v>65</v>
      </c>
    </row>
    <row r="40" spans="1:20" x14ac:dyDescent="0.25">
      <c r="D40" s="62"/>
      <c r="F40" s="63"/>
      <c r="N40" s="63"/>
    </row>
    <row r="41" spans="1:20" x14ac:dyDescent="0.25">
      <c r="F41" s="64"/>
      <c r="N41" s="64"/>
    </row>
    <row r="44" spans="1:20" ht="33.75" x14ac:dyDescent="0.5">
      <c r="E44" s="2"/>
      <c r="G44" s="2"/>
    </row>
  </sheetData>
  <phoneticPr fontId="32" type="noConversion"/>
  <conditionalFormatting sqref="F41">
    <cfRule type="cellIs" dxfId="1" priority="3" stopIfTrue="1" operator="equal">
      <formula>"Erreur"</formula>
    </cfRule>
  </conditionalFormatting>
  <conditionalFormatting sqref="N41">
    <cfRule type="cellIs" dxfId="0" priority="2" stopIfTrue="1" operator="equal">
      <formula>"Erreur"</formula>
    </cfRule>
  </conditionalFormatting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5" orientation="landscape" copies="7" r:id="rId1"/>
  <headerFooter>
    <oddFooter>&amp;L&amp;1#&amp;"Calibri"&amp;1&amp;KFFFFFFC2 - Internal Natixis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Bilan 2024 (2023)</vt:lpstr>
      <vt:lpstr>Comptes de résultats 2024 (2023</vt:lpstr>
      <vt:lpstr>'Bilan 2024 (2023)'!Zone_d_impression</vt:lpstr>
      <vt:lpstr>'Comptes de résultats 2024 (2023'!Zone_d_impression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LEIBMANN Laurent</dc:creator>
  <cp:lastModifiedBy>Franck DALOZ</cp:lastModifiedBy>
  <cp:lastPrinted>2025-04-16T17:50:34Z</cp:lastPrinted>
  <dcterms:created xsi:type="dcterms:W3CDTF">2025-03-03T16:40:13Z</dcterms:created>
  <dcterms:modified xsi:type="dcterms:W3CDTF">2026-02-03T17:09:31Z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94b348-024b-49ca-a6cd-4c8010dc6776_Enabled">
    <vt:lpwstr>true</vt:lpwstr>
  </property>
  <property fmtid="{D5CDD505-2E9C-101B-9397-08002B2CF9AE}" pid="3" name="MSIP_Label_6394b348-024b-49ca-a6cd-4c8010dc6776_SetDate">
    <vt:lpwstr>2025-03-03T16:50:43Z</vt:lpwstr>
  </property>
  <property fmtid="{D5CDD505-2E9C-101B-9397-08002B2CF9AE}" pid="4" name="MSIP_Label_6394b348-024b-49ca-a6cd-4c8010dc6776_Method">
    <vt:lpwstr>Privileged</vt:lpwstr>
  </property>
  <property fmtid="{D5CDD505-2E9C-101B-9397-08002B2CF9AE}" pid="5" name="MSIP_Label_6394b348-024b-49ca-a6cd-4c8010dc6776_Name">
    <vt:lpwstr>Privé label</vt:lpwstr>
  </property>
  <property fmtid="{D5CDD505-2E9C-101B-9397-08002B2CF9AE}" pid="6" name="MSIP_Label_6394b348-024b-49ca-a6cd-4c8010dc6776_SiteId">
    <vt:lpwstr>d5bb6d35-8a82-4329-b49a-5030bd6497ab</vt:lpwstr>
  </property>
  <property fmtid="{D5CDD505-2E9C-101B-9397-08002B2CF9AE}" pid="7" name="MSIP_Label_6394b348-024b-49ca-a6cd-4c8010dc6776_ActionId">
    <vt:lpwstr>97825a17-911b-4b68-8bf2-cce738c5723f</vt:lpwstr>
  </property>
  <property fmtid="{D5CDD505-2E9C-101B-9397-08002B2CF9AE}" pid="8" name="MSIP_Label_6394b348-024b-49ca-a6cd-4c8010dc6776_ContentBits">
    <vt:lpwstr>0</vt:lpwstr>
  </property>
</Properties>
</file>